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学位学科管理\研究生\奖学金\国家奖学金\2022\国奖评审结果\"/>
    </mc:Choice>
  </mc:AlternateContent>
  <xr:revisionPtr revIDLastSave="0" documentId="13_ncr:1_{D51A80B2-CE85-4EA2-81A3-DDA0E36A67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Sheet1!$A$1:$V$19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9" i="1" l="1"/>
  <c r="O19" i="1"/>
  <c r="L19" i="1"/>
  <c r="U19" i="1" s="1"/>
  <c r="T18" i="1"/>
  <c r="O18" i="1"/>
  <c r="U18" i="1" s="1"/>
  <c r="L18" i="1"/>
  <c r="T17" i="1"/>
  <c r="O17" i="1"/>
  <c r="L17" i="1"/>
  <c r="U17" i="1" s="1"/>
  <c r="T16" i="1"/>
  <c r="O16" i="1"/>
  <c r="L16" i="1"/>
  <c r="U16" i="1" s="1"/>
  <c r="T15" i="1"/>
  <c r="O15" i="1"/>
  <c r="U15" i="1" s="1"/>
  <c r="L15" i="1"/>
  <c r="T14" i="1"/>
  <c r="O14" i="1"/>
  <c r="L14" i="1"/>
  <c r="U14" i="1" s="1"/>
  <c r="T13" i="1"/>
  <c r="O13" i="1"/>
  <c r="L13" i="1"/>
  <c r="U13" i="1" s="1"/>
  <c r="T12" i="1"/>
  <c r="O12" i="1"/>
  <c r="U12" i="1" s="1"/>
  <c r="L12" i="1"/>
  <c r="T11" i="1"/>
  <c r="O11" i="1"/>
  <c r="L11" i="1"/>
  <c r="U11" i="1" s="1"/>
  <c r="U10" i="1"/>
  <c r="T10" i="1"/>
  <c r="O10" i="1"/>
  <c r="L10" i="1"/>
  <c r="T9" i="1"/>
  <c r="O9" i="1"/>
  <c r="U9" i="1" s="1"/>
  <c r="L9" i="1"/>
  <c r="T8" i="1"/>
  <c r="O8" i="1"/>
  <c r="L8" i="1"/>
  <c r="U8" i="1" s="1"/>
  <c r="T7" i="1"/>
  <c r="O7" i="1"/>
  <c r="L7" i="1"/>
  <c r="U7" i="1" s="1"/>
  <c r="T6" i="1"/>
  <c r="O6" i="1"/>
  <c r="U6" i="1" s="1"/>
  <c r="L6" i="1"/>
  <c r="T5" i="1"/>
  <c r="O5" i="1"/>
  <c r="L5" i="1"/>
  <c r="U5" i="1" s="1"/>
  <c r="T4" i="1"/>
  <c r="O4" i="1"/>
  <c r="L4" i="1"/>
  <c r="U4" i="1" s="1"/>
  <c r="T3" i="1"/>
  <c r="O3" i="1"/>
  <c r="L3" i="1"/>
  <c r="U3" i="1" s="1"/>
</calcChain>
</file>

<file path=xl/sharedStrings.xml><?xml version="1.0" encoding="utf-8"?>
<sst xmlns="http://schemas.openxmlformats.org/spreadsheetml/2006/main" count="114" uniqueCount="72">
  <si>
    <t>序号</t>
  </si>
  <si>
    <t>姓名</t>
  </si>
  <si>
    <t>学号</t>
  </si>
  <si>
    <t>专业</t>
  </si>
  <si>
    <t>学生类别</t>
  </si>
  <si>
    <t>科研成果（60%）</t>
  </si>
  <si>
    <t>科研成果分</t>
  </si>
  <si>
    <t>项目（20%）</t>
  </si>
  <si>
    <t>项目分</t>
  </si>
  <si>
    <t>实践（20%）</t>
  </si>
  <si>
    <t>实践分</t>
  </si>
  <si>
    <t>总分</t>
  </si>
  <si>
    <t>备注</t>
  </si>
  <si>
    <t>评选结果</t>
  </si>
  <si>
    <t>论文（含会议论文）</t>
  </si>
  <si>
    <t>专著</t>
  </si>
  <si>
    <t>咨询报告</t>
  </si>
  <si>
    <t>专利</t>
  </si>
  <si>
    <t>软件著作权</t>
  </si>
  <si>
    <t>科研获奖</t>
  </si>
  <si>
    <t>科研项目</t>
  </si>
  <si>
    <t>教改项目</t>
  </si>
  <si>
    <t>竞赛</t>
  </si>
  <si>
    <t>案例库</t>
  </si>
  <si>
    <t>创业</t>
  </si>
  <si>
    <t>重要活动</t>
  </si>
  <si>
    <t>都帅帅</t>
  </si>
  <si>
    <t>202011601001</t>
  </si>
  <si>
    <t>经济史</t>
  </si>
  <si>
    <t>博士生</t>
  </si>
  <si>
    <t>入选</t>
  </si>
  <si>
    <t>成瑞</t>
  </si>
  <si>
    <t>202113801002</t>
  </si>
  <si>
    <t>管理科学与工程</t>
  </si>
  <si>
    <t>未入选</t>
  </si>
  <si>
    <t>温旭新</t>
  </si>
  <si>
    <t>202011601003</t>
  </si>
  <si>
    <t>郜明玉</t>
  </si>
  <si>
    <t>201911601002</t>
  </si>
  <si>
    <t>王佳洛</t>
  </si>
  <si>
    <t>202023801011</t>
  </si>
  <si>
    <t>硕士生</t>
  </si>
  <si>
    <t>付玉夏</t>
  </si>
  <si>
    <t>202123801005</t>
  </si>
  <si>
    <t>郭敏</t>
  </si>
  <si>
    <t>202021610006</t>
  </si>
  <si>
    <t>物流工程与管理</t>
  </si>
  <si>
    <t>胡玉尚</t>
  </si>
  <si>
    <t>202023811003</t>
  </si>
  <si>
    <t>技术经济及管理</t>
  </si>
  <si>
    <t>高嘉妮</t>
  </si>
  <si>
    <t>202023811002</t>
  </si>
  <si>
    <t>方文婷</t>
  </si>
  <si>
    <t>202023811001</t>
  </si>
  <si>
    <t>韩董帅</t>
  </si>
  <si>
    <t>202023801004</t>
  </si>
  <si>
    <t>武进升</t>
  </si>
  <si>
    <t>202021601003</t>
  </si>
  <si>
    <t>郭雅娟</t>
  </si>
  <si>
    <t>202021608001</t>
  </si>
  <si>
    <t>人口、资源与环境经济学</t>
  </si>
  <si>
    <t>论文已录用未见刊，按照50%计算分数</t>
  </si>
  <si>
    <t>王俊琳</t>
  </si>
  <si>
    <t>201923809013</t>
  </si>
  <si>
    <t>图书情报</t>
  </si>
  <si>
    <t>杨泽</t>
  </si>
  <si>
    <t>202021608005</t>
  </si>
  <si>
    <t>岳之楠</t>
  </si>
  <si>
    <t>202023809027</t>
  </si>
  <si>
    <t>不符合申请条件</t>
  </si>
  <si>
    <t>徐甜</t>
  </si>
  <si>
    <t>202021608004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</si>
</sst>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rgb="FFFF0000"/>
      <name val="等线"/>
      <charset val="134"/>
      <scheme val="minor"/>
    </font>
    <font>
      <b/>
      <sz val="16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399914548173467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2" borderId="1" xfId="0" quotePrefix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quotePrefix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workbookViewId="0">
      <selection activeCell="F18" sqref="F18"/>
    </sheetView>
  </sheetViews>
  <sheetFormatPr defaultColWidth="9" defaultRowHeight="14.25" x14ac:dyDescent="0.2"/>
  <cols>
    <col min="1" max="1" width="6.75" customWidth="1"/>
    <col min="3" max="3" width="12.625"/>
    <col min="4" max="4" width="22.25" customWidth="1"/>
    <col min="5" max="5" width="13.875" customWidth="1"/>
    <col min="6" max="6" width="28.5" customWidth="1"/>
    <col min="7" max="7" width="8.875" customWidth="1"/>
    <col min="8" max="8" width="9.875" customWidth="1"/>
    <col min="9" max="9" width="10" customWidth="1"/>
    <col min="10" max="10" width="12" customWidth="1"/>
    <col min="12" max="12" width="13.75" customWidth="1"/>
    <col min="15" max="15" width="10.5" customWidth="1"/>
    <col min="20" max="20" width="13.5" customWidth="1"/>
    <col min="22" max="22" width="17.125" customWidth="1"/>
    <col min="23" max="23" width="14" style="4" customWidth="1"/>
  </cols>
  <sheetData>
    <row r="1" spans="1:23" ht="20.25" x14ac:dyDescent="0.3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6" t="s">
        <v>5</v>
      </c>
      <c r="G1" s="26"/>
      <c r="H1" s="26"/>
      <c r="I1" s="26"/>
      <c r="J1" s="26"/>
      <c r="K1" s="26"/>
      <c r="L1" s="30" t="s">
        <v>6</v>
      </c>
      <c r="M1" s="27" t="s">
        <v>7</v>
      </c>
      <c r="N1" s="27"/>
      <c r="O1" s="31" t="s">
        <v>8</v>
      </c>
      <c r="P1" s="28" t="s">
        <v>9</v>
      </c>
      <c r="Q1" s="28"/>
      <c r="R1" s="28"/>
      <c r="S1" s="28"/>
      <c r="T1" s="32" t="s">
        <v>10</v>
      </c>
      <c r="U1" s="33" t="s">
        <v>11</v>
      </c>
      <c r="V1" s="34" t="s">
        <v>12</v>
      </c>
      <c r="W1" s="35" t="s">
        <v>13</v>
      </c>
    </row>
    <row r="2" spans="1:23" ht="15.75" customHeight="1" x14ac:dyDescent="0.2">
      <c r="A2" s="29"/>
      <c r="B2" s="29"/>
      <c r="C2" s="29"/>
      <c r="D2" s="29"/>
      <c r="E2" s="29"/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30"/>
      <c r="M2" s="12" t="s">
        <v>20</v>
      </c>
      <c r="N2" s="12" t="s">
        <v>21</v>
      </c>
      <c r="O2" s="31"/>
      <c r="P2" s="13" t="s">
        <v>22</v>
      </c>
      <c r="Q2" s="13" t="s">
        <v>23</v>
      </c>
      <c r="R2" s="13" t="s">
        <v>24</v>
      </c>
      <c r="S2" s="13" t="s">
        <v>25</v>
      </c>
      <c r="T2" s="32"/>
      <c r="U2" s="33"/>
      <c r="V2" s="34"/>
      <c r="W2" s="35"/>
    </row>
    <row r="3" spans="1:23" s="1" customFormat="1" ht="14.1" customHeight="1" x14ac:dyDescent="0.2">
      <c r="A3" s="6">
        <v>1</v>
      </c>
      <c r="B3" s="7" t="s">
        <v>26</v>
      </c>
      <c r="C3" s="8" t="s">
        <v>27</v>
      </c>
      <c r="D3" s="7" t="s">
        <v>28</v>
      </c>
      <c r="E3" s="7" t="s">
        <v>29</v>
      </c>
      <c r="F3" s="7">
        <v>1510</v>
      </c>
      <c r="G3" s="7"/>
      <c r="H3" s="7"/>
      <c r="I3" s="7"/>
      <c r="J3" s="7"/>
      <c r="K3" s="7"/>
      <c r="L3" s="7">
        <f>SUM(F3:K3)</f>
        <v>1510</v>
      </c>
      <c r="M3" s="7">
        <v>0</v>
      </c>
      <c r="N3" s="7"/>
      <c r="O3" s="7">
        <f>SUM(M3:N3)</f>
        <v>0</v>
      </c>
      <c r="P3" s="7"/>
      <c r="Q3" s="7"/>
      <c r="R3" s="7"/>
      <c r="S3" s="7"/>
      <c r="T3" s="7">
        <f>SUM(P3:S3)</f>
        <v>0</v>
      </c>
      <c r="U3" s="14">
        <f t="shared" ref="U3:U9" si="0">L3*0.6+O3*0.2+T3*0.2</f>
        <v>906</v>
      </c>
      <c r="V3" s="15"/>
      <c r="W3" s="16" t="s">
        <v>30</v>
      </c>
    </row>
    <row r="4" spans="1:23" s="42" customFormat="1" ht="14.1" customHeight="1" x14ac:dyDescent="0.2">
      <c r="A4" s="36">
        <v>2</v>
      </c>
      <c r="B4" s="37" t="s">
        <v>31</v>
      </c>
      <c r="C4" s="38" t="s">
        <v>32</v>
      </c>
      <c r="D4" s="37" t="s">
        <v>33</v>
      </c>
      <c r="E4" s="37" t="s">
        <v>29</v>
      </c>
      <c r="F4" s="37">
        <v>1300</v>
      </c>
      <c r="G4" s="37"/>
      <c r="H4" s="37"/>
      <c r="I4" s="37"/>
      <c r="J4" s="37"/>
      <c r="K4" s="37"/>
      <c r="L4" s="37">
        <f>SUM(F4:K4)</f>
        <v>1300</v>
      </c>
      <c r="M4" s="37">
        <v>0</v>
      </c>
      <c r="N4" s="37"/>
      <c r="O4" s="37">
        <f>SUM(M4:N4)</f>
        <v>0</v>
      </c>
      <c r="P4" s="37"/>
      <c r="Q4" s="37"/>
      <c r="R4" s="37"/>
      <c r="S4" s="37"/>
      <c r="T4" s="37">
        <f>SUM(P4:S4)</f>
        <v>0</v>
      </c>
      <c r="U4" s="39">
        <f t="shared" si="0"/>
        <v>780</v>
      </c>
      <c r="V4" s="40"/>
      <c r="W4" s="41" t="s">
        <v>34</v>
      </c>
    </row>
    <row r="5" spans="1:23" s="42" customFormat="1" ht="14.1" customHeight="1" x14ac:dyDescent="0.2">
      <c r="A5" s="36">
        <v>3</v>
      </c>
      <c r="B5" s="37" t="s">
        <v>35</v>
      </c>
      <c r="C5" s="38" t="s">
        <v>36</v>
      </c>
      <c r="D5" s="37" t="s">
        <v>28</v>
      </c>
      <c r="E5" s="37" t="s">
        <v>29</v>
      </c>
      <c r="F5" s="37">
        <v>830</v>
      </c>
      <c r="G5" s="37"/>
      <c r="H5" s="37"/>
      <c r="I5" s="37"/>
      <c r="J5" s="37"/>
      <c r="K5" s="37"/>
      <c r="L5" s="37">
        <f>SUM(F5:K5)</f>
        <v>830</v>
      </c>
      <c r="M5" s="37">
        <v>443</v>
      </c>
      <c r="N5" s="37"/>
      <c r="O5" s="37">
        <f>SUM(M5:N5)</f>
        <v>443</v>
      </c>
      <c r="P5" s="37"/>
      <c r="Q5" s="37"/>
      <c r="R5" s="37"/>
      <c r="S5" s="37"/>
      <c r="T5" s="37">
        <f>SUM(P5:S5)</f>
        <v>0</v>
      </c>
      <c r="U5" s="39">
        <f t="shared" si="0"/>
        <v>586.6</v>
      </c>
      <c r="V5" s="40"/>
      <c r="W5" s="41" t="s">
        <v>34</v>
      </c>
    </row>
    <row r="6" spans="1:23" s="42" customFormat="1" ht="14.1" customHeight="1" x14ac:dyDescent="0.2">
      <c r="A6" s="36">
        <v>4</v>
      </c>
      <c r="B6" s="37" t="s">
        <v>37</v>
      </c>
      <c r="C6" s="38" t="s">
        <v>38</v>
      </c>
      <c r="D6" s="37" t="s">
        <v>28</v>
      </c>
      <c r="E6" s="37" t="s">
        <v>29</v>
      </c>
      <c r="F6" s="37">
        <v>730</v>
      </c>
      <c r="G6" s="37"/>
      <c r="H6" s="37"/>
      <c r="I6" s="37"/>
      <c r="J6" s="37"/>
      <c r="K6" s="37"/>
      <c r="L6" s="37">
        <f>SUM(F6:K6)</f>
        <v>730</v>
      </c>
      <c r="M6" s="37">
        <v>265</v>
      </c>
      <c r="N6" s="37"/>
      <c r="O6" s="37">
        <f>SUM(M6:N6)</f>
        <v>265</v>
      </c>
      <c r="P6" s="37"/>
      <c r="Q6" s="37"/>
      <c r="R6" s="37"/>
      <c r="S6" s="37"/>
      <c r="T6" s="37">
        <f>SUM(P6:S6)</f>
        <v>0</v>
      </c>
      <c r="U6" s="39">
        <f t="shared" si="0"/>
        <v>491</v>
      </c>
      <c r="V6" s="40"/>
      <c r="W6" s="41" t="s">
        <v>34</v>
      </c>
    </row>
    <row r="7" spans="1:23" s="2" customFormat="1" ht="14.1" customHeight="1" x14ac:dyDescent="0.2">
      <c r="A7" s="6">
        <v>1</v>
      </c>
      <c r="B7" s="6" t="s">
        <v>39</v>
      </c>
      <c r="C7" s="22" t="s">
        <v>40</v>
      </c>
      <c r="D7" s="6" t="s">
        <v>33</v>
      </c>
      <c r="E7" s="6" t="s">
        <v>41</v>
      </c>
      <c r="F7" s="6">
        <v>2000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7">
        <f>SUM(F7:K7)</f>
        <v>2000</v>
      </c>
      <c r="M7" s="6">
        <v>0</v>
      </c>
      <c r="N7" s="6">
        <v>0</v>
      </c>
      <c r="O7" s="7">
        <f>SUM(M7:N7)</f>
        <v>0</v>
      </c>
      <c r="P7" s="6">
        <v>0</v>
      </c>
      <c r="Q7" s="6">
        <v>0</v>
      </c>
      <c r="R7" s="6">
        <v>0</v>
      </c>
      <c r="S7" s="6">
        <v>0</v>
      </c>
      <c r="T7" s="7">
        <f>SUM(P7:S7)</f>
        <v>0</v>
      </c>
      <c r="U7" s="17">
        <f t="shared" si="0"/>
        <v>1200</v>
      </c>
      <c r="V7" s="18"/>
      <c r="W7" s="16" t="s">
        <v>30</v>
      </c>
    </row>
    <row r="8" spans="1:23" s="2" customFormat="1" ht="14.1" customHeight="1" x14ac:dyDescent="0.2">
      <c r="A8" s="6">
        <v>2</v>
      </c>
      <c r="B8" s="7" t="s">
        <v>42</v>
      </c>
      <c r="C8" s="23" t="s">
        <v>43</v>
      </c>
      <c r="D8" s="7" t="s">
        <v>33</v>
      </c>
      <c r="E8" s="6" t="s">
        <v>41</v>
      </c>
      <c r="F8" s="7">
        <v>1200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f t="shared" ref="L8:L14" si="1">SUM(F8:K8)</f>
        <v>1200</v>
      </c>
      <c r="M8" s="7">
        <v>0</v>
      </c>
      <c r="N8" s="7">
        <v>0</v>
      </c>
      <c r="O8" s="7">
        <f t="shared" ref="O8:O14" si="2">SUM(M8:N8)</f>
        <v>0</v>
      </c>
      <c r="P8" s="7">
        <v>0</v>
      </c>
      <c r="Q8" s="7">
        <v>0</v>
      </c>
      <c r="R8" s="7">
        <v>0</v>
      </c>
      <c r="S8" s="7">
        <v>0</v>
      </c>
      <c r="T8" s="7">
        <f t="shared" ref="T8:T14" si="3">SUM(P8:S8)</f>
        <v>0</v>
      </c>
      <c r="U8" s="7">
        <f t="shared" si="0"/>
        <v>720</v>
      </c>
      <c r="V8" s="15"/>
      <c r="W8" s="16" t="s">
        <v>30</v>
      </c>
    </row>
    <row r="9" spans="1:23" s="2" customFormat="1" ht="14.1" customHeight="1" x14ac:dyDescent="0.2">
      <c r="A9" s="6">
        <v>3</v>
      </c>
      <c r="B9" s="6" t="s">
        <v>44</v>
      </c>
      <c r="C9" s="22" t="s">
        <v>45</v>
      </c>
      <c r="D9" s="6" t="s">
        <v>46</v>
      </c>
      <c r="E9" s="6" t="s">
        <v>41</v>
      </c>
      <c r="F9" s="6">
        <v>1000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7">
        <f t="shared" si="1"/>
        <v>1000</v>
      </c>
      <c r="M9" s="6">
        <v>200</v>
      </c>
      <c r="N9" s="6">
        <v>0</v>
      </c>
      <c r="O9" s="7">
        <f t="shared" si="2"/>
        <v>200</v>
      </c>
      <c r="P9" s="6">
        <v>0</v>
      </c>
      <c r="Q9" s="6">
        <v>0</v>
      </c>
      <c r="R9" s="6">
        <v>0</v>
      </c>
      <c r="S9" s="6">
        <v>0</v>
      </c>
      <c r="T9" s="7">
        <f t="shared" si="3"/>
        <v>0</v>
      </c>
      <c r="U9" s="17">
        <f t="shared" si="0"/>
        <v>640</v>
      </c>
      <c r="V9" s="18"/>
      <c r="W9" s="16" t="s">
        <v>30</v>
      </c>
    </row>
    <row r="10" spans="1:23" s="2" customFormat="1" ht="14.1" customHeight="1" x14ac:dyDescent="0.2">
      <c r="A10" s="6">
        <v>4</v>
      </c>
      <c r="B10" s="6" t="s">
        <v>47</v>
      </c>
      <c r="C10" s="22" t="s">
        <v>48</v>
      </c>
      <c r="D10" s="6" t="s">
        <v>49</v>
      </c>
      <c r="E10" s="6" t="s">
        <v>41</v>
      </c>
      <c r="F10" s="6">
        <v>1000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7">
        <f t="shared" si="1"/>
        <v>1000</v>
      </c>
      <c r="M10" s="6">
        <v>0</v>
      </c>
      <c r="N10" s="6">
        <v>0</v>
      </c>
      <c r="O10" s="7">
        <f t="shared" si="2"/>
        <v>0</v>
      </c>
      <c r="P10" s="6">
        <v>0</v>
      </c>
      <c r="Q10" s="6">
        <v>0</v>
      </c>
      <c r="R10" s="6">
        <v>0</v>
      </c>
      <c r="S10" s="6">
        <v>0</v>
      </c>
      <c r="T10" s="7">
        <f t="shared" si="3"/>
        <v>0</v>
      </c>
      <c r="U10" s="17">
        <f>1000*0.6</f>
        <v>600</v>
      </c>
      <c r="V10" s="19"/>
      <c r="W10" s="16" t="s">
        <v>30</v>
      </c>
    </row>
    <row r="11" spans="1:23" s="2" customFormat="1" ht="14.1" customHeight="1" x14ac:dyDescent="0.2">
      <c r="A11" s="6">
        <v>5</v>
      </c>
      <c r="B11" s="6" t="s">
        <v>50</v>
      </c>
      <c r="C11" s="22" t="s">
        <v>51</v>
      </c>
      <c r="D11" s="6" t="s">
        <v>49</v>
      </c>
      <c r="E11" s="6" t="s">
        <v>41</v>
      </c>
      <c r="F11" s="6">
        <v>800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">
        <f t="shared" si="1"/>
        <v>800</v>
      </c>
      <c r="M11" s="6">
        <v>0</v>
      </c>
      <c r="N11" s="6">
        <v>0</v>
      </c>
      <c r="O11" s="7">
        <f t="shared" si="2"/>
        <v>0</v>
      </c>
      <c r="P11" s="6">
        <v>0</v>
      </c>
      <c r="Q11" s="6">
        <v>0</v>
      </c>
      <c r="R11" s="6">
        <v>0</v>
      </c>
      <c r="S11" s="6">
        <v>0</v>
      </c>
      <c r="T11" s="7">
        <f t="shared" si="3"/>
        <v>0</v>
      </c>
      <c r="U11" s="17">
        <f>L11*0.6+O11*0.2+T11*0.2</f>
        <v>480</v>
      </c>
      <c r="V11" s="18"/>
      <c r="W11" s="16" t="s">
        <v>30</v>
      </c>
    </row>
    <row r="12" spans="1:23" s="2" customFormat="1" ht="14.1" customHeight="1" x14ac:dyDescent="0.2">
      <c r="A12" s="6">
        <v>6</v>
      </c>
      <c r="B12" s="6" t="s">
        <v>52</v>
      </c>
      <c r="C12" s="22" t="s">
        <v>53</v>
      </c>
      <c r="D12" s="6" t="s">
        <v>49</v>
      </c>
      <c r="E12" s="6" t="s">
        <v>41</v>
      </c>
      <c r="F12" s="6">
        <v>600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7">
        <f t="shared" si="1"/>
        <v>600</v>
      </c>
      <c r="M12" s="6">
        <v>200</v>
      </c>
      <c r="N12" s="6">
        <v>0</v>
      </c>
      <c r="O12" s="7">
        <f t="shared" si="2"/>
        <v>200</v>
      </c>
      <c r="P12" s="6">
        <v>0</v>
      </c>
      <c r="Q12" s="6">
        <v>0</v>
      </c>
      <c r="R12" s="6">
        <v>0</v>
      </c>
      <c r="S12" s="6">
        <v>0</v>
      </c>
      <c r="T12" s="7">
        <f t="shared" si="3"/>
        <v>0</v>
      </c>
      <c r="U12" s="17">
        <f>L12*0.6+O12*0.2+T12*0.2</f>
        <v>400</v>
      </c>
      <c r="V12" s="18"/>
      <c r="W12" s="16" t="s">
        <v>30</v>
      </c>
    </row>
    <row r="13" spans="1:23" s="2" customFormat="1" ht="14.1" customHeight="1" x14ac:dyDescent="0.2">
      <c r="A13" s="6">
        <v>7</v>
      </c>
      <c r="B13" s="9" t="s">
        <v>54</v>
      </c>
      <c r="C13" s="24" t="s">
        <v>55</v>
      </c>
      <c r="D13" s="9" t="s">
        <v>33</v>
      </c>
      <c r="E13" s="6" t="s">
        <v>41</v>
      </c>
      <c r="F13" s="6">
        <v>600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">
        <f t="shared" si="1"/>
        <v>600</v>
      </c>
      <c r="M13" s="6">
        <v>200</v>
      </c>
      <c r="N13" s="6">
        <v>0</v>
      </c>
      <c r="O13" s="7">
        <f t="shared" si="2"/>
        <v>200</v>
      </c>
      <c r="P13" s="6">
        <v>0</v>
      </c>
      <c r="Q13" s="6">
        <v>0</v>
      </c>
      <c r="R13" s="6">
        <v>0</v>
      </c>
      <c r="S13" s="6">
        <v>0</v>
      </c>
      <c r="T13" s="7">
        <f t="shared" si="3"/>
        <v>0</v>
      </c>
      <c r="U13" s="17">
        <f>L13*0.6+O13*0.2+T13*0.2</f>
        <v>400</v>
      </c>
      <c r="V13" s="18"/>
      <c r="W13" s="16" t="s">
        <v>30</v>
      </c>
    </row>
    <row r="14" spans="1:23" s="3" customFormat="1" ht="14.1" customHeight="1" x14ac:dyDescent="0.2">
      <c r="A14" s="6">
        <v>8</v>
      </c>
      <c r="B14" s="10" t="s">
        <v>56</v>
      </c>
      <c r="C14" s="25" t="s">
        <v>57</v>
      </c>
      <c r="D14" s="10" t="s">
        <v>28</v>
      </c>
      <c r="E14" s="10" t="s">
        <v>41</v>
      </c>
      <c r="F14" s="10">
        <v>480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7">
        <f t="shared" si="1"/>
        <v>480</v>
      </c>
      <c r="M14" s="10">
        <v>0</v>
      </c>
      <c r="N14" s="10">
        <v>0</v>
      </c>
      <c r="O14" s="7">
        <f t="shared" si="2"/>
        <v>0</v>
      </c>
      <c r="P14" s="10">
        <v>0</v>
      </c>
      <c r="Q14" s="10">
        <v>0</v>
      </c>
      <c r="R14" s="10">
        <v>0</v>
      </c>
      <c r="S14" s="10">
        <v>0</v>
      </c>
      <c r="T14" s="7">
        <f t="shared" si="3"/>
        <v>0</v>
      </c>
      <c r="U14" s="10">
        <f>L14*0.6+O14*0.2+T14*0.2</f>
        <v>288</v>
      </c>
      <c r="V14" s="20"/>
      <c r="W14" s="21" t="s">
        <v>30</v>
      </c>
    </row>
    <row r="15" spans="1:23" s="45" customFormat="1" ht="14.1" customHeight="1" x14ac:dyDescent="0.2">
      <c r="A15" s="36">
        <v>9</v>
      </c>
      <c r="B15" s="36" t="s">
        <v>58</v>
      </c>
      <c r="C15" s="43" t="s">
        <v>59</v>
      </c>
      <c r="D15" s="36" t="s">
        <v>60</v>
      </c>
      <c r="E15" s="36" t="s">
        <v>41</v>
      </c>
      <c r="F15" s="36">
        <v>200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f>SUM(F15:K15)</f>
        <v>200</v>
      </c>
      <c r="M15" s="36">
        <v>200</v>
      </c>
      <c r="N15" s="36">
        <v>0</v>
      </c>
      <c r="O15" s="37">
        <f>SUM(M15:N15)</f>
        <v>200</v>
      </c>
      <c r="P15" s="36">
        <v>200</v>
      </c>
      <c r="Q15" s="36">
        <v>0</v>
      </c>
      <c r="R15" s="36">
        <v>0</v>
      </c>
      <c r="S15" s="36">
        <v>0</v>
      </c>
      <c r="T15" s="37">
        <f>SUM(P15:S15)</f>
        <v>200</v>
      </c>
      <c r="U15" s="36">
        <f>L15*0.5+O15*0.2+T15*0.2</f>
        <v>180</v>
      </c>
      <c r="V15" s="44" t="s">
        <v>61</v>
      </c>
      <c r="W15" s="41" t="s">
        <v>34</v>
      </c>
    </row>
    <row r="16" spans="1:23" s="45" customFormat="1" ht="14.1" customHeight="1" x14ac:dyDescent="0.2">
      <c r="A16" s="36">
        <v>10</v>
      </c>
      <c r="B16" s="36" t="s">
        <v>62</v>
      </c>
      <c r="C16" s="43" t="s">
        <v>63</v>
      </c>
      <c r="D16" s="36" t="s">
        <v>64</v>
      </c>
      <c r="E16" s="36" t="s">
        <v>41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7">
        <f>SUM(F16:K16)</f>
        <v>0</v>
      </c>
      <c r="M16" s="36">
        <v>0</v>
      </c>
      <c r="N16" s="36">
        <v>0</v>
      </c>
      <c r="O16" s="37">
        <f>SUM(M16:N16)</f>
        <v>0</v>
      </c>
      <c r="P16" s="36">
        <v>400</v>
      </c>
      <c r="Q16" s="36">
        <v>0</v>
      </c>
      <c r="R16" s="36">
        <v>0</v>
      </c>
      <c r="S16" s="36">
        <v>500</v>
      </c>
      <c r="T16" s="37">
        <f>SUM(P16:S16)</f>
        <v>900</v>
      </c>
      <c r="U16" s="36">
        <f>L16*0.6+O16*0.2+T16*0.2</f>
        <v>180</v>
      </c>
      <c r="V16" s="46"/>
      <c r="W16" s="41" t="s">
        <v>34</v>
      </c>
    </row>
    <row r="17" spans="1:23" s="45" customFormat="1" ht="14.1" customHeight="1" x14ac:dyDescent="0.2">
      <c r="A17" s="36">
        <v>11</v>
      </c>
      <c r="B17" s="36" t="s">
        <v>65</v>
      </c>
      <c r="C17" s="43" t="s">
        <v>66</v>
      </c>
      <c r="D17" s="36" t="s">
        <v>60</v>
      </c>
      <c r="E17" s="36" t="s">
        <v>41</v>
      </c>
      <c r="F17" s="36">
        <v>280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7">
        <f>SUM(F17:K17)</f>
        <v>280</v>
      </c>
      <c r="M17" s="36">
        <v>0</v>
      </c>
      <c r="N17" s="36">
        <v>0</v>
      </c>
      <c r="O17" s="37">
        <f>SUM(M17:N17)</f>
        <v>0</v>
      </c>
      <c r="P17" s="36">
        <v>0</v>
      </c>
      <c r="Q17" s="36">
        <v>0</v>
      </c>
      <c r="R17" s="36">
        <v>0</v>
      </c>
      <c r="S17" s="36">
        <v>0</v>
      </c>
      <c r="T17" s="37">
        <f>SUM(P17:S17)</f>
        <v>0</v>
      </c>
      <c r="U17" s="36">
        <f>L17*0.5+O17*0.2</f>
        <v>140</v>
      </c>
      <c r="V17" s="44" t="s">
        <v>61</v>
      </c>
      <c r="W17" s="41" t="s">
        <v>34</v>
      </c>
    </row>
    <row r="18" spans="1:23" s="42" customFormat="1" ht="14.1" customHeight="1" x14ac:dyDescent="0.2">
      <c r="A18" s="36">
        <v>12</v>
      </c>
      <c r="B18" s="36" t="s">
        <v>67</v>
      </c>
      <c r="C18" s="43" t="s">
        <v>68</v>
      </c>
      <c r="D18" s="36" t="s">
        <v>64</v>
      </c>
      <c r="E18" s="36" t="s">
        <v>41</v>
      </c>
      <c r="F18" s="36">
        <v>70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7">
        <f>SUM(F18:K18)</f>
        <v>70</v>
      </c>
      <c r="M18" s="36">
        <v>300</v>
      </c>
      <c r="N18" s="36">
        <v>0</v>
      </c>
      <c r="O18" s="37">
        <f>SUM(M18:N18)</f>
        <v>300</v>
      </c>
      <c r="P18" s="36">
        <v>0</v>
      </c>
      <c r="Q18" s="36">
        <v>0</v>
      </c>
      <c r="R18" s="36">
        <v>0</v>
      </c>
      <c r="S18" s="36">
        <v>0</v>
      </c>
      <c r="T18" s="37">
        <f>SUM(P18:S18)</f>
        <v>0</v>
      </c>
      <c r="U18" s="36">
        <f>L18*0.5+O18*0.2+T18*0.2</f>
        <v>95</v>
      </c>
      <c r="V18" s="44" t="s">
        <v>69</v>
      </c>
      <c r="W18" s="41" t="s">
        <v>34</v>
      </c>
    </row>
    <row r="19" spans="1:23" s="45" customFormat="1" ht="14.1" customHeight="1" x14ac:dyDescent="0.2">
      <c r="A19" s="36">
        <v>13</v>
      </c>
      <c r="B19" s="36" t="s">
        <v>70</v>
      </c>
      <c r="C19" s="43" t="s">
        <v>71</v>
      </c>
      <c r="D19" s="36" t="s">
        <v>60</v>
      </c>
      <c r="E19" s="36" t="s">
        <v>41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7">
        <f>SUM(F19:K19)</f>
        <v>0</v>
      </c>
      <c r="M19" s="36">
        <v>0</v>
      </c>
      <c r="N19" s="36">
        <v>0</v>
      </c>
      <c r="O19" s="37">
        <f>SUM(M19:N19)</f>
        <v>0</v>
      </c>
      <c r="P19" s="36">
        <v>80</v>
      </c>
      <c r="Q19" s="36">
        <v>0</v>
      </c>
      <c r="R19" s="36">
        <v>0</v>
      </c>
      <c r="S19" s="36">
        <v>0</v>
      </c>
      <c r="T19" s="37">
        <f>SUM(P19:S19)</f>
        <v>80</v>
      </c>
      <c r="U19" s="47">
        <f>L19*0.6+O19*0.2+T19*0.2</f>
        <v>16</v>
      </c>
      <c r="V19" s="46"/>
      <c r="W19" s="41" t="s">
        <v>34</v>
      </c>
    </row>
    <row r="20" spans="1:23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3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3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3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3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3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3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3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3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3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3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3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3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</sheetData>
  <sheetProtection formatCells="0" insertHyperlinks="0" autoFilter="0"/>
  <autoFilter ref="A1:V19" xr:uid="{00000000-0009-0000-0000-000000000000}"/>
  <mergeCells count="14">
    <mergeCell ref="T1:T2"/>
    <mergeCell ref="U1:U2"/>
    <mergeCell ref="V1:V2"/>
    <mergeCell ref="W1:W2"/>
    <mergeCell ref="F1:K1"/>
    <mergeCell ref="M1:N1"/>
    <mergeCell ref="P1:S1"/>
    <mergeCell ref="A1:A2"/>
    <mergeCell ref="B1:B2"/>
    <mergeCell ref="C1:C2"/>
    <mergeCell ref="D1:D2"/>
    <mergeCell ref="E1:E2"/>
    <mergeCell ref="L1:L2"/>
    <mergeCell ref="O1:O2"/>
  </mergeCells>
  <phoneticPr fontId="10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2015-06-07T18:19:00Z</dcterms:created>
  <dcterms:modified xsi:type="dcterms:W3CDTF">2022-10-06T08:32:33Z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/>
  </property>
</Properties>
</file>